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/>
  </bookViews>
  <sheets>
    <sheet name="Перечень МТР" sheetId="8" r:id="rId1"/>
  </sheets>
  <externalReferences>
    <externalReference r:id="rId2"/>
    <externalReference r:id="rId3"/>
  </externalReferences>
  <definedNames>
    <definedName name="_xlnm._FilterDatabase" localSheetId="0" hidden="1">'Перечень МТР'!$A$4:$E$21</definedName>
    <definedName name="_xlnm.Print_Area" localSheetId="0">'Перечень МТР'!$A$1:$J$43</definedName>
  </definedNames>
  <calcPr calcId="144525"/>
</workbook>
</file>

<file path=xl/calcChain.xml><?xml version="1.0" encoding="utf-8"?>
<calcChain xmlns="http://schemas.openxmlformats.org/spreadsheetml/2006/main">
  <c r="F23" i="8" l="1"/>
  <c r="G23" i="8"/>
  <c r="F24" i="8"/>
  <c r="G24" i="8"/>
  <c r="F25" i="8"/>
  <c r="G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F32" i="8"/>
  <c r="G32" i="8"/>
  <c r="H32" i="8"/>
  <c r="F33" i="8"/>
  <c r="G33" i="8"/>
  <c r="H33" i="8"/>
  <c r="F34" i="8"/>
  <c r="G34" i="8"/>
  <c r="H34" i="8"/>
  <c r="F35" i="8"/>
  <c r="G35" i="8"/>
  <c r="H35" i="8"/>
  <c r="F36" i="8"/>
  <c r="G36" i="8"/>
  <c r="H36" i="8"/>
  <c r="F37" i="8"/>
  <c r="G37" i="8"/>
  <c r="H37" i="8"/>
  <c r="F38" i="8"/>
  <c r="G38" i="8"/>
  <c r="H38" i="8"/>
  <c r="F39" i="8"/>
  <c r="G39" i="8"/>
  <c r="H39" i="8"/>
  <c r="F40" i="8"/>
  <c r="G40" i="8"/>
  <c r="H40" i="8"/>
  <c r="F41" i="8"/>
  <c r="G41" i="8"/>
  <c r="H41" i="8"/>
  <c r="F42" i="8"/>
  <c r="G42" i="8"/>
  <c r="H42" i="8"/>
  <c r="J43" i="8" l="1"/>
  <c r="C26" i="8" l="1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D23" i="8" l="1"/>
  <c r="D24" i="8"/>
  <c r="D25" i="8"/>
  <c r="C23" i="8"/>
  <c r="C24" i="8"/>
  <c r="C25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3" i="8" s="1"/>
  <c r="A24" i="8" s="1"/>
  <c r="A25" i="8" s="1"/>
  <c r="B23" i="8"/>
  <c r="B24" i="8"/>
  <c r="B25" i="8"/>
  <c r="A26" i="8" l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</calcChain>
</file>

<file path=xl/sharedStrings.xml><?xml version="1.0" encoding="utf-8"?>
<sst xmlns="http://schemas.openxmlformats.org/spreadsheetml/2006/main" count="130" uniqueCount="56">
  <si>
    <t>Кол-во</t>
  </si>
  <si>
    <t>Перечень невостребованного имущества со сниженной стоимостью для реализации</t>
  </si>
  <si>
    <t>Инв.№</t>
  </si>
  <si>
    <t>Наименование основного средства, Наименование основного средства/ТМЦ</t>
  </si>
  <si>
    <t>Ед.измер.</t>
  </si>
  <si>
    <t>Ремонтнопригодность</t>
  </si>
  <si>
    <t>Цена реализации</t>
  </si>
  <si>
    <t>№ п/п</t>
  </si>
  <si>
    <t>Лебедка вспомогательная пневматическая JQH-5*48 г/п-2тн</t>
  </si>
  <si>
    <t>Вес, кг</t>
  </si>
  <si>
    <t>шт</t>
  </si>
  <si>
    <t>000004230</t>
  </si>
  <si>
    <t>000003346</t>
  </si>
  <si>
    <t>00-007115</t>
  </si>
  <si>
    <t>00-005806</t>
  </si>
  <si>
    <t>000004862</t>
  </si>
  <si>
    <t>000004863</t>
  </si>
  <si>
    <t>00-008077</t>
  </si>
  <si>
    <t>000002901</t>
  </si>
  <si>
    <t>000002403</t>
  </si>
  <si>
    <t>000004433</t>
  </si>
  <si>
    <t>000004434</t>
  </si>
  <si>
    <t>00-010486</t>
  </si>
  <si>
    <t>00-010487</t>
  </si>
  <si>
    <t>000004798</t>
  </si>
  <si>
    <t>000000165</t>
  </si>
  <si>
    <t>1</t>
  </si>
  <si>
    <t>Вертлюг ВБ-160</t>
  </si>
  <si>
    <t>Двигатель дизельный САТ 3412 (38S)</t>
  </si>
  <si>
    <t>Захват клиньевой пневматический ПКР-560М</t>
  </si>
  <si>
    <t>Полуприцеп бурового насоса RLF-800</t>
  </si>
  <si>
    <t>Превентор ППГ 230х35</t>
  </si>
  <si>
    <t xml:space="preserve">Превентор ППГ230х35                                                        </t>
  </si>
  <si>
    <t>Прибор ТЭЭ - 01</t>
  </si>
  <si>
    <t>Редуктор угловой JX-800</t>
  </si>
  <si>
    <t>Редуктор угловой JХ-800</t>
  </si>
  <si>
    <t>Установка смесительная УС-50х14У на шасси Урал гос.№ Н 232 НА</t>
  </si>
  <si>
    <t>Новое</t>
  </si>
  <si>
    <t>Износ, %</t>
  </si>
  <si>
    <t xml:space="preserve">Превентор ППГ 350х35                                                  </t>
  </si>
  <si>
    <t>ОАО "НЕФТЕБУР"</t>
  </si>
  <si>
    <t>АО "Волгоградский завод буровой техники"</t>
  </si>
  <si>
    <t>Hebei Yiling Machinery Manufacturing General Factory</t>
  </si>
  <si>
    <t>ЗАО НПП "РосНефтеГазИнструмент"</t>
  </si>
  <si>
    <t>CATERPILLAR</t>
  </si>
  <si>
    <t>ООО "Аналитика"</t>
  </si>
  <si>
    <t>ООО "Ронгли-Нефтемаш" (Шаньдун)</t>
  </si>
  <si>
    <t>новое</t>
  </si>
  <si>
    <t>Сумма реализации</t>
  </si>
  <si>
    <t>Реализация ОС</t>
  </si>
  <si>
    <t>Итого:</t>
  </si>
  <si>
    <t>Труба бурильная</t>
  </si>
  <si>
    <t>00-006282</t>
  </si>
  <si>
    <t>новая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</si>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</sst>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2" borderId="4" xfId="0" applyNumberFormat="1" applyFont="1" applyFill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1%20&#1050;&#1055;%20(&#1058;&#1088;&#1091;&#1073;&#1072;%20&#1085;&#1086;&#1074;&#1072;&#110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8;&#1091;&#1073;&#1072;%20&#1054;&#1057;%20&#1056;&#1077;&#1072;&#1083;&#1080;&#1079;&#1072;&#1094;&#1080;&#1103;%20(&#1058;&#1088;&#1091;&#1073;&#1072;%20&#1041;&#1048;%20&#1085;&#1072;%20&#1087;&#1088;&#1086;&#1076;&#1072;&#1078;&#10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1 Пойловой"/>
      <sheetName val="№1 первичный перечень"/>
      <sheetName val="№2 снижение стоимости"/>
      <sheetName val="№3 разукомплектация"/>
      <sheetName val="№4 списание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 xml:space="preserve">Труба бурильная ТБПК 89*8, ЗП-105-51/З-83, дл. 9-9,45, (1258 м, 137 шт.) </v>
          </cell>
          <cell r="C13">
            <v>7848</v>
          </cell>
          <cell r="D13">
            <v>137</v>
          </cell>
          <cell r="G13">
            <v>24091</v>
          </cell>
          <cell r="H13">
            <v>0</v>
          </cell>
        </row>
        <row r="14">
          <cell r="B14" t="str">
            <v>Труба бурильная ТБПК 89*8,гр"М",ЗП-105-51-2,З-83 правая,18 гр, дл.9,0-9,45м (135шт=1239,88м=23,577т)</v>
          </cell>
          <cell r="C14">
            <v>7664</v>
          </cell>
          <cell r="D14">
            <v>135</v>
          </cell>
          <cell r="G14">
            <v>23577</v>
          </cell>
          <cell r="H14">
            <v>0</v>
          </cell>
        </row>
        <row r="15">
          <cell r="B15" t="str">
            <v>Труба бурильная ТБПК 89*8,гр"М",ЗП-105-51-2,З-83 правая,18 гр, дл.9,0-9,45м (165 шт=1513,46м=29,024)</v>
          </cell>
          <cell r="C15" t="str">
            <v>00-011441</v>
          </cell>
          <cell r="D15">
            <v>165</v>
          </cell>
          <cell r="G15">
            <v>29024</v>
          </cell>
          <cell r="H1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1 Пойловой"/>
      <sheetName val="№1 первичный перечень"/>
      <sheetName val="№2 снижение стоимости"/>
      <sheetName val="№3 разукомплектация"/>
      <sheetName val="№4 списание"/>
      <sheetName val="Лист1"/>
      <sheetName val="ОС Нигаматьянов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B14" t="str">
            <v xml:space="preserve">Труба бурильная  ПК д.114х9  ЗП-159  длина 11,9-12,45м (844,98м=69шт=22,420т) </v>
          </cell>
          <cell r="D14" t="str">
            <v>000005195.</v>
          </cell>
          <cell r="E14">
            <v>69</v>
          </cell>
          <cell r="I14">
            <v>22420</v>
          </cell>
          <cell r="J14">
            <v>43</v>
          </cell>
          <cell r="K14" t="str">
            <v>Да</v>
          </cell>
        </row>
        <row r="15">
          <cell r="B15" t="str">
            <v>Труба бурильная  ТБПК д.114х9  ЗП-159  длина 11,9-12,45м (1 447,98м=118шт=39,336 тн)</v>
          </cell>
          <cell r="D15" t="str">
            <v>000005196</v>
          </cell>
          <cell r="E15">
            <v>118</v>
          </cell>
          <cell r="I15">
            <v>39336</v>
          </cell>
          <cell r="J15">
            <v>43</v>
          </cell>
          <cell r="K15" t="str">
            <v>Да</v>
          </cell>
        </row>
        <row r="16">
          <cell r="B16" t="str">
            <v>Труба бурильная ТБПК 114х9 "Л", ЗП-159-76/З-122, гр.пр. "Е", длина 11,9-12,5 (15 шт=184,37м)</v>
          </cell>
          <cell r="D16" t="str">
            <v>00-007303</v>
          </cell>
          <cell r="E16">
            <v>15</v>
          </cell>
          <cell r="I16">
            <v>4996.4270000000006</v>
          </cell>
          <cell r="J16">
            <v>66</v>
          </cell>
          <cell r="K16" t="str">
            <v>Да</v>
          </cell>
        </row>
        <row r="17">
          <cell r="B17" t="str">
            <v xml:space="preserve">Труба бурильная ТБПК 114х9 "Л", ЗП-159-76/З-122, гр.пр. "Е", длина 11,9-12,5 (96шт=1180,03м)   </v>
          </cell>
          <cell r="D17" t="str">
            <v>000004582</v>
          </cell>
          <cell r="E17">
            <v>96</v>
          </cell>
          <cell r="I17">
            <v>31978.813000000002</v>
          </cell>
          <cell r="J17">
            <v>66</v>
          </cell>
          <cell r="K17" t="str">
            <v>Да</v>
          </cell>
        </row>
        <row r="18">
          <cell r="B18" t="str">
            <v xml:space="preserve">Труба бурильная ТБПК 114х9 "Л", ЗП-159-76/З-122, гр.пр. "Е", длина 11,9-12,5 (111шт=1364,4м)  </v>
          </cell>
          <cell r="D18" t="str">
            <v>000004583</v>
          </cell>
          <cell r="E18">
            <v>111</v>
          </cell>
          <cell r="I18">
            <v>36975.240000000005</v>
          </cell>
          <cell r="J18">
            <v>66</v>
          </cell>
          <cell r="K18" t="str">
            <v>Да</v>
          </cell>
        </row>
        <row r="19">
          <cell r="B19" t="str">
            <v>Труба бурильная ТБПК 89*8, ЗП-105-51, дл. 9-9,45м (1624,76м, 176 шт.)</v>
          </cell>
          <cell r="D19" t="str">
            <v>00-005827</v>
          </cell>
          <cell r="E19">
            <v>176</v>
          </cell>
          <cell r="I19">
            <v>29245.68</v>
          </cell>
          <cell r="J19">
            <v>75</v>
          </cell>
          <cell r="K19" t="str">
            <v>Да</v>
          </cell>
        </row>
        <row r="20">
          <cell r="B20" t="str">
            <v>Труба бурильная ТБПК 89*8, ЗП-105-51, дл. 9-9,45м (414,5 м, 45 шт.)</v>
          </cell>
          <cell r="D20" t="str">
            <v>000005037</v>
          </cell>
          <cell r="E20">
            <v>45</v>
          </cell>
          <cell r="I20">
            <v>7461</v>
          </cell>
          <cell r="J20">
            <v>75</v>
          </cell>
          <cell r="K20" t="str">
            <v>Да</v>
          </cell>
        </row>
        <row r="21">
          <cell r="B21" t="str">
            <v>Труба бурильная ТБПК 89*8, ЗП-105-51/З-83, дл. 11,9-12,45 м (134 штук=1616,2 м)</v>
          </cell>
          <cell r="D21" t="str">
            <v>000004871</v>
          </cell>
          <cell r="E21">
            <v>134</v>
          </cell>
          <cell r="I21">
            <v>29091.600000000002</v>
          </cell>
          <cell r="J21">
            <v>22</v>
          </cell>
          <cell r="K21" t="str">
            <v>Да</v>
          </cell>
        </row>
        <row r="22">
          <cell r="B22" t="str">
            <v>Труба бурильная ТБПК 89*8, ЗП-105-51/З-83, дл. 11,9-12,45 м (22 штуки=266 м)</v>
          </cell>
          <cell r="D22" t="str">
            <v>000004872</v>
          </cell>
          <cell r="E22">
            <v>22</v>
          </cell>
          <cell r="I22">
            <v>4788</v>
          </cell>
          <cell r="J22">
            <v>22</v>
          </cell>
          <cell r="K22" t="str">
            <v>Да</v>
          </cell>
        </row>
        <row r="23">
          <cell r="B23" t="str">
            <v>Труба бурильная ТБПК 89*8, ЗП-105-51/З-83, дл. 11,9-12,45 м (531м=47шт)</v>
          </cell>
          <cell r="D23" t="str">
            <v>000004394</v>
          </cell>
          <cell r="E23">
            <v>47</v>
          </cell>
          <cell r="I23">
            <v>9558</v>
          </cell>
          <cell r="J23">
            <v>22</v>
          </cell>
          <cell r="K23" t="str">
            <v>Да</v>
          </cell>
        </row>
        <row r="24">
          <cell r="B24" t="str">
            <v>Труба бурильная ТБПК 89*8, ЗП-105-51/З-83, дл. 11,9-12,45 м (22 штук=266 м)</v>
          </cell>
          <cell r="D24" t="str">
            <v>00-007141</v>
          </cell>
          <cell r="E24">
            <v>22</v>
          </cell>
          <cell r="I24">
            <v>4788</v>
          </cell>
          <cell r="J24">
            <v>22</v>
          </cell>
          <cell r="K24" t="str">
            <v>Да</v>
          </cell>
        </row>
        <row r="25">
          <cell r="B25" t="str">
            <v>Труба бурильная ТБПК 89*8, ЗП-105-51/З-83, дл. 11,9-12,45 м (24 штук=292,8 м)</v>
          </cell>
          <cell r="D25" t="str">
            <v>00-007159</v>
          </cell>
          <cell r="E25">
            <v>24</v>
          </cell>
          <cell r="I25">
            <v>5270.4000000000005</v>
          </cell>
          <cell r="J25">
            <v>22</v>
          </cell>
          <cell r="K25" t="str">
            <v>Да</v>
          </cell>
        </row>
        <row r="26">
          <cell r="B26" t="str">
            <v>Труба бурильная ТБПК 89*8 ЗП-105-51/З-83, длина 12-12,5 м (2253,7м=184 шт)</v>
          </cell>
          <cell r="D26" t="str">
            <v>000005321</v>
          </cell>
          <cell r="E26">
            <v>184</v>
          </cell>
          <cell r="I26">
            <v>40566.6</v>
          </cell>
          <cell r="J26">
            <v>17</v>
          </cell>
          <cell r="K26" t="str">
            <v>Да</v>
          </cell>
        </row>
        <row r="27">
          <cell r="B27" t="str">
            <v>Труба бурильная ТБПК 89*8 ЗП-105-51/З-83, длина 12-12,5 м (184м=15 шт)</v>
          </cell>
          <cell r="D27" t="str">
            <v>000004396</v>
          </cell>
          <cell r="E27">
            <v>15</v>
          </cell>
          <cell r="I27">
            <v>3312</v>
          </cell>
          <cell r="J27">
            <v>17</v>
          </cell>
          <cell r="K27" t="str">
            <v>Да</v>
          </cell>
        </row>
        <row r="28">
          <cell r="B28" t="str">
            <v>Труба бурильная ТБПК 89х8, замок ЗП-105-51-2, дл.9,0-9,45м (23,332т, 1212,68м, 132шт)</v>
          </cell>
          <cell r="D28" t="str">
            <v>00-006624</v>
          </cell>
          <cell r="E28">
            <v>132</v>
          </cell>
          <cell r="I28">
            <v>23332</v>
          </cell>
          <cell r="J28">
            <v>56</v>
          </cell>
          <cell r="K28" t="str">
            <v>Да</v>
          </cell>
        </row>
        <row r="29">
          <cell r="B29" t="str">
            <v>Труба бурильная ТБПК 89*8, ЗП-105-51/З-83, гр.пр. "Е", длина 8-8,5 (576 м, 70 шт)</v>
          </cell>
          <cell r="D29" t="str">
            <v>000002654</v>
          </cell>
          <cell r="E29">
            <v>70</v>
          </cell>
          <cell r="I29">
            <v>10368</v>
          </cell>
          <cell r="J29">
            <v>45</v>
          </cell>
          <cell r="K29" t="str">
            <v>Да</v>
          </cell>
        </row>
        <row r="30">
          <cell r="B30" t="str">
            <v>Труба бурильная ТБПК 89*8, ЗП-105-51/З-83, гр.пр. "Е", длина 8-8,5 (607,4м, 75 шт)</v>
          </cell>
          <cell r="D30" t="str">
            <v>000002656</v>
          </cell>
          <cell r="E30">
            <v>75</v>
          </cell>
          <cell r="I30">
            <v>10933.199999999999</v>
          </cell>
          <cell r="J30">
            <v>45</v>
          </cell>
          <cell r="K30" t="str">
            <v>Да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abSelected="1" view="pageBreakPreview" zoomScale="60" zoomScaleNormal="85" workbookViewId="0">
      <selection activeCell="V44" sqref="V44"/>
    </sheetView>
  </sheetViews>
  <sheetFormatPr defaultColWidth="9.140625" defaultRowHeight="15" x14ac:dyDescent="0.25"/>
  <cols>
    <col min="1" max="1" width="6.140625" style="1" customWidth="1"/>
    <col min="2" max="2" width="84.7109375" style="1" bestFit="1" customWidth="1"/>
    <col min="3" max="3" width="13" style="1" customWidth="1"/>
    <col min="4" max="4" width="7.7109375" style="1" customWidth="1"/>
    <col min="5" max="5" width="5.85546875" style="1" customWidth="1"/>
    <col min="6" max="6" width="8" style="2" hidden="1" customWidth="1"/>
    <col min="7" max="7" width="9.140625" style="2" bestFit="1" customWidth="1"/>
    <col min="8" max="8" width="6.85546875" style="2" customWidth="1"/>
    <col min="9" max="9" width="21.140625" style="6" bestFit="1" customWidth="1"/>
    <col min="10" max="10" width="22.5703125" style="6" bestFit="1" customWidth="1"/>
    <col min="11" max="11" width="0" style="1" hidden="1" customWidth="1"/>
    <col min="12" max="14" width="9.140625" style="1"/>
    <col min="15" max="16" width="9.140625" style="1" customWidth="1"/>
    <col min="17" max="16384" width="9.140625" style="1"/>
  </cols>
  <sheetData>
    <row r="2" spans="1:11" x14ac:dyDescent="0.25"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1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1:11" ht="60" x14ac:dyDescent="0.25">
      <c r="A4" s="3" t="s">
        <v>7</v>
      </c>
      <c r="B4" s="4" t="s">
        <v>3</v>
      </c>
      <c r="C4" s="5" t="s">
        <v>2</v>
      </c>
      <c r="D4" s="5" t="s">
        <v>0</v>
      </c>
      <c r="E4" s="5" t="s">
        <v>4</v>
      </c>
      <c r="F4" s="5" t="s">
        <v>9</v>
      </c>
      <c r="G4" s="5" t="s">
        <v>38</v>
      </c>
      <c r="H4" s="5" t="s">
        <v>5</v>
      </c>
      <c r="I4" s="7" t="s">
        <v>6</v>
      </c>
      <c r="J4" s="8" t="s">
        <v>48</v>
      </c>
    </row>
    <row r="5" spans="1:11" ht="50.25" customHeight="1" x14ac:dyDescent="0.25">
      <c r="A5" s="37" t="s">
        <v>49</v>
      </c>
      <c r="B5" s="38"/>
      <c r="C5" s="38"/>
      <c r="D5" s="38"/>
      <c r="E5" s="38"/>
      <c r="F5" s="38"/>
      <c r="G5" s="38"/>
      <c r="H5" s="38"/>
      <c r="I5" s="38"/>
      <c r="J5" s="39"/>
    </row>
    <row r="6" spans="1:11" s="10" customFormat="1" ht="45" customHeight="1" x14ac:dyDescent="0.25">
      <c r="A6" s="9">
        <v>1</v>
      </c>
      <c r="B6" s="23" t="s">
        <v>27</v>
      </c>
      <c r="C6" s="13" t="s">
        <v>11</v>
      </c>
      <c r="D6" s="26" t="s">
        <v>26</v>
      </c>
      <c r="E6" s="14" t="s">
        <v>10</v>
      </c>
      <c r="F6" s="15">
        <v>860</v>
      </c>
      <c r="G6" s="16">
        <v>50</v>
      </c>
      <c r="H6" s="16" t="s">
        <v>54</v>
      </c>
      <c r="I6" s="28">
        <v>756000</v>
      </c>
      <c r="J6" s="29">
        <v>756000</v>
      </c>
      <c r="K6" s="10" t="s">
        <v>43</v>
      </c>
    </row>
    <row r="7" spans="1:11" s="10" customFormat="1" ht="45" customHeight="1" x14ac:dyDescent="0.25">
      <c r="A7" s="9">
        <f>A6+1</f>
        <v>2</v>
      </c>
      <c r="B7" s="23" t="s">
        <v>28</v>
      </c>
      <c r="C7" s="13" t="s">
        <v>12</v>
      </c>
      <c r="D7" s="26" t="s">
        <v>26</v>
      </c>
      <c r="E7" s="14" t="s">
        <v>10</v>
      </c>
      <c r="F7" s="15">
        <v>2500</v>
      </c>
      <c r="G7" s="16">
        <v>80</v>
      </c>
      <c r="H7" s="16" t="s">
        <v>54</v>
      </c>
      <c r="I7" s="28">
        <v>3404596.02</v>
      </c>
      <c r="J7" s="29">
        <v>3404596.02</v>
      </c>
      <c r="K7" s="10" t="s">
        <v>44</v>
      </c>
    </row>
    <row r="8" spans="1:11" s="10" customFormat="1" ht="45" customHeight="1" x14ac:dyDescent="0.25">
      <c r="A8" s="9">
        <f t="shared" ref="A8:A42" si="0">A7+1</f>
        <v>3</v>
      </c>
      <c r="B8" s="24" t="s">
        <v>29</v>
      </c>
      <c r="C8" s="17" t="s">
        <v>13</v>
      </c>
      <c r="D8" s="27" t="s">
        <v>26</v>
      </c>
      <c r="E8" s="18" t="s">
        <v>10</v>
      </c>
      <c r="F8" s="15">
        <v>1935</v>
      </c>
      <c r="G8" s="16">
        <v>100</v>
      </c>
      <c r="H8" s="16" t="s">
        <v>55</v>
      </c>
      <c r="I8" s="28">
        <v>100000</v>
      </c>
      <c r="J8" s="29">
        <v>100000</v>
      </c>
      <c r="K8" s="10" t="s">
        <v>40</v>
      </c>
    </row>
    <row r="9" spans="1:11" s="10" customFormat="1" ht="45" customHeight="1" x14ac:dyDescent="0.25">
      <c r="A9" s="9">
        <f t="shared" si="0"/>
        <v>4</v>
      </c>
      <c r="B9" s="24" t="s">
        <v>8</v>
      </c>
      <c r="C9" s="17" t="s">
        <v>14</v>
      </c>
      <c r="D9" s="27" t="s">
        <v>26</v>
      </c>
      <c r="E9" s="18" t="s">
        <v>10</v>
      </c>
      <c r="F9" s="15">
        <v>130</v>
      </c>
      <c r="G9" s="16" t="s">
        <v>37</v>
      </c>
      <c r="H9" s="16"/>
      <c r="I9" s="28">
        <v>243150.91739310918</v>
      </c>
      <c r="J9" s="29">
        <v>243150.91739310918</v>
      </c>
    </row>
    <row r="10" spans="1:11" s="10" customFormat="1" ht="45" customHeight="1" x14ac:dyDescent="0.25">
      <c r="A10" s="9">
        <f t="shared" si="0"/>
        <v>5</v>
      </c>
      <c r="B10" s="24" t="s">
        <v>30</v>
      </c>
      <c r="C10" s="17" t="s">
        <v>15</v>
      </c>
      <c r="D10" s="27" t="s">
        <v>26</v>
      </c>
      <c r="E10" s="18" t="s">
        <v>10</v>
      </c>
      <c r="F10" s="15">
        <v>14500</v>
      </c>
      <c r="G10" s="16">
        <v>15</v>
      </c>
      <c r="H10" s="16" t="s">
        <v>54</v>
      </c>
      <c r="I10" s="28">
        <v>2612725.6</v>
      </c>
      <c r="J10" s="29">
        <v>2612725.6</v>
      </c>
      <c r="K10" s="10" t="s">
        <v>46</v>
      </c>
    </row>
    <row r="11" spans="1:11" s="10" customFormat="1" ht="45" customHeight="1" x14ac:dyDescent="0.25">
      <c r="A11" s="9">
        <f t="shared" si="0"/>
        <v>6</v>
      </c>
      <c r="B11" s="24" t="s">
        <v>30</v>
      </c>
      <c r="C11" s="17" t="s">
        <v>16</v>
      </c>
      <c r="D11" s="27" t="s">
        <v>26</v>
      </c>
      <c r="E11" s="18" t="s">
        <v>10</v>
      </c>
      <c r="F11" s="15">
        <v>14500</v>
      </c>
      <c r="G11" s="16" t="s">
        <v>47</v>
      </c>
      <c r="H11" s="16"/>
      <c r="I11" s="28">
        <v>2612725.6</v>
      </c>
      <c r="J11" s="29">
        <v>2612725.6</v>
      </c>
      <c r="K11" s="10" t="s">
        <v>46</v>
      </c>
    </row>
    <row r="12" spans="1:11" s="10" customFormat="1" ht="45" customHeight="1" x14ac:dyDescent="0.25">
      <c r="A12" s="9">
        <f t="shared" si="0"/>
        <v>7</v>
      </c>
      <c r="B12" s="25" t="s">
        <v>30</v>
      </c>
      <c r="C12" s="17" t="s">
        <v>52</v>
      </c>
      <c r="D12" s="27">
        <v>1</v>
      </c>
      <c r="E12" s="18" t="s">
        <v>10</v>
      </c>
      <c r="F12" s="15">
        <v>14500</v>
      </c>
      <c r="G12" s="16" t="s">
        <v>47</v>
      </c>
      <c r="H12" s="16"/>
      <c r="I12" s="28">
        <v>2612725.6</v>
      </c>
      <c r="J12" s="29">
        <v>2612725.6</v>
      </c>
      <c r="K12" s="10" t="s">
        <v>46</v>
      </c>
    </row>
    <row r="13" spans="1:11" s="10" customFormat="1" ht="45" customHeight="1" x14ac:dyDescent="0.25">
      <c r="A13" s="9">
        <f t="shared" si="0"/>
        <v>8</v>
      </c>
      <c r="B13" s="24" t="s">
        <v>31</v>
      </c>
      <c r="C13" s="17" t="s">
        <v>17</v>
      </c>
      <c r="D13" s="27" t="s">
        <v>26</v>
      </c>
      <c r="E13" s="18" t="s">
        <v>10</v>
      </c>
      <c r="F13" s="15">
        <v>900</v>
      </c>
      <c r="G13" s="16">
        <v>90</v>
      </c>
      <c r="H13" s="16" t="s">
        <v>54</v>
      </c>
      <c r="I13" s="28">
        <v>100000</v>
      </c>
      <c r="J13" s="29">
        <v>100000</v>
      </c>
      <c r="K13" s="10" t="s">
        <v>41</v>
      </c>
    </row>
    <row r="14" spans="1:11" s="10" customFormat="1" ht="45" customHeight="1" x14ac:dyDescent="0.25">
      <c r="A14" s="9">
        <f t="shared" si="0"/>
        <v>9</v>
      </c>
      <c r="B14" s="24" t="s">
        <v>39</v>
      </c>
      <c r="C14" s="17" t="s">
        <v>18</v>
      </c>
      <c r="D14" s="27" t="s">
        <v>26</v>
      </c>
      <c r="E14" s="18" t="s">
        <v>10</v>
      </c>
      <c r="F14" s="15">
        <v>1400</v>
      </c>
      <c r="G14" s="16">
        <v>100</v>
      </c>
      <c r="H14" s="16" t="s">
        <v>55</v>
      </c>
      <c r="I14" s="28">
        <v>100000</v>
      </c>
      <c r="J14" s="29">
        <v>100000</v>
      </c>
      <c r="K14" s="10" t="s">
        <v>41</v>
      </c>
    </row>
    <row r="15" spans="1:11" s="10" customFormat="1" ht="45" customHeight="1" x14ac:dyDescent="0.25">
      <c r="A15" s="9">
        <f t="shared" si="0"/>
        <v>10</v>
      </c>
      <c r="B15" s="24" t="s">
        <v>32</v>
      </c>
      <c r="C15" s="17" t="s">
        <v>19</v>
      </c>
      <c r="D15" s="27" t="s">
        <v>26</v>
      </c>
      <c r="E15" s="18" t="s">
        <v>10</v>
      </c>
      <c r="F15" s="19">
        <v>900</v>
      </c>
      <c r="G15" s="20">
        <v>80</v>
      </c>
      <c r="H15" s="16" t="s">
        <v>55</v>
      </c>
      <c r="I15" s="30">
        <v>100000</v>
      </c>
      <c r="J15" s="29">
        <v>100000</v>
      </c>
      <c r="K15" s="10" t="s">
        <v>41</v>
      </c>
    </row>
    <row r="16" spans="1:11" s="10" customFormat="1" ht="45" customHeight="1" x14ac:dyDescent="0.25">
      <c r="A16" s="9">
        <f t="shared" si="0"/>
        <v>11</v>
      </c>
      <c r="B16" s="24" t="s">
        <v>33</v>
      </c>
      <c r="C16" s="17" t="s">
        <v>20</v>
      </c>
      <c r="D16" s="27" t="s">
        <v>26</v>
      </c>
      <c r="E16" s="18" t="s">
        <v>10</v>
      </c>
      <c r="F16" s="15">
        <v>3</v>
      </c>
      <c r="G16" s="16" t="s">
        <v>37</v>
      </c>
      <c r="H16" s="16"/>
      <c r="I16" s="28">
        <v>144000</v>
      </c>
      <c r="J16" s="29">
        <v>144000</v>
      </c>
      <c r="K16" s="10" t="s">
        <v>45</v>
      </c>
    </row>
    <row r="17" spans="1:12" s="10" customFormat="1" ht="45" customHeight="1" x14ac:dyDescent="0.25">
      <c r="A17" s="9">
        <f t="shared" si="0"/>
        <v>12</v>
      </c>
      <c r="B17" s="24" t="s">
        <v>33</v>
      </c>
      <c r="C17" s="17" t="s">
        <v>21</v>
      </c>
      <c r="D17" s="27" t="s">
        <v>26</v>
      </c>
      <c r="E17" s="18" t="s">
        <v>10</v>
      </c>
      <c r="F17" s="21">
        <v>3</v>
      </c>
      <c r="G17" s="16" t="s">
        <v>37</v>
      </c>
      <c r="H17" s="21"/>
      <c r="I17" s="31">
        <v>144000</v>
      </c>
      <c r="J17" s="29">
        <v>144000</v>
      </c>
      <c r="K17" s="10" t="s">
        <v>45</v>
      </c>
      <c r="L17" s="11"/>
    </row>
    <row r="18" spans="1:12" s="10" customFormat="1" ht="45" customHeight="1" x14ac:dyDescent="0.25">
      <c r="A18" s="9">
        <f t="shared" si="0"/>
        <v>13</v>
      </c>
      <c r="B18" s="24" t="s">
        <v>34</v>
      </c>
      <c r="C18" s="17" t="s">
        <v>22</v>
      </c>
      <c r="D18" s="27" t="s">
        <v>26</v>
      </c>
      <c r="E18" s="18" t="s">
        <v>10</v>
      </c>
      <c r="F18" s="16">
        <v>1300</v>
      </c>
      <c r="G18" s="16">
        <v>80</v>
      </c>
      <c r="H18" s="16" t="s">
        <v>54</v>
      </c>
      <c r="I18" s="29">
        <v>118932.79999999997</v>
      </c>
      <c r="J18" s="29">
        <v>118932.79999999997</v>
      </c>
      <c r="K18" s="12" t="s">
        <v>42</v>
      </c>
      <c r="L18" s="11"/>
    </row>
    <row r="19" spans="1:12" s="10" customFormat="1" ht="45" customHeight="1" x14ac:dyDescent="0.25">
      <c r="A19" s="9">
        <f t="shared" si="0"/>
        <v>14</v>
      </c>
      <c r="B19" s="24" t="s">
        <v>34</v>
      </c>
      <c r="C19" s="17" t="s">
        <v>23</v>
      </c>
      <c r="D19" s="27" t="s">
        <v>26</v>
      </c>
      <c r="E19" s="18" t="s">
        <v>10</v>
      </c>
      <c r="F19" s="16">
        <v>1300</v>
      </c>
      <c r="G19" s="16">
        <v>80</v>
      </c>
      <c r="H19" s="16" t="s">
        <v>54</v>
      </c>
      <c r="I19" s="29">
        <v>118932.79999999997</v>
      </c>
      <c r="J19" s="29">
        <v>118932.79999999997</v>
      </c>
      <c r="K19" s="12" t="s">
        <v>42</v>
      </c>
      <c r="L19" s="11"/>
    </row>
    <row r="20" spans="1:12" s="10" customFormat="1" ht="45" customHeight="1" x14ac:dyDescent="0.25">
      <c r="A20" s="9">
        <f t="shared" si="0"/>
        <v>15</v>
      </c>
      <c r="B20" s="24" t="s">
        <v>35</v>
      </c>
      <c r="C20" s="17" t="s">
        <v>24</v>
      </c>
      <c r="D20" s="27" t="s">
        <v>26</v>
      </c>
      <c r="E20" s="18" t="s">
        <v>10</v>
      </c>
      <c r="F20" s="16">
        <v>1300</v>
      </c>
      <c r="G20" s="16">
        <v>80</v>
      </c>
      <c r="H20" s="16" t="s">
        <v>54</v>
      </c>
      <c r="I20" s="29">
        <v>118932.79999999997</v>
      </c>
      <c r="J20" s="29">
        <v>118932.79999999997</v>
      </c>
      <c r="K20" s="12" t="s">
        <v>42</v>
      </c>
      <c r="L20" s="11"/>
    </row>
    <row r="21" spans="1:12" s="10" customFormat="1" ht="45" customHeight="1" x14ac:dyDescent="0.25">
      <c r="A21" s="9">
        <f t="shared" si="0"/>
        <v>16</v>
      </c>
      <c r="B21" s="25" t="s">
        <v>36</v>
      </c>
      <c r="C21" s="17" t="s">
        <v>25</v>
      </c>
      <c r="D21" s="27" t="s">
        <v>26</v>
      </c>
      <c r="E21" s="18" t="s">
        <v>10</v>
      </c>
      <c r="F21" s="16">
        <v>11800</v>
      </c>
      <c r="G21" s="16">
        <v>60</v>
      </c>
      <c r="H21" s="16" t="s">
        <v>54</v>
      </c>
      <c r="I21" s="29">
        <v>3168000</v>
      </c>
      <c r="J21" s="29">
        <v>3168000</v>
      </c>
      <c r="K21" s="11"/>
      <c r="L21" s="11"/>
    </row>
    <row r="22" spans="1:12" s="10" customFormat="1" ht="18.75" x14ac:dyDescent="0.25">
      <c r="A22" s="34" t="s">
        <v>51</v>
      </c>
      <c r="B22" s="35"/>
      <c r="C22" s="35"/>
      <c r="D22" s="35"/>
      <c r="E22" s="35"/>
      <c r="F22" s="35"/>
      <c r="G22" s="35"/>
      <c r="H22" s="35"/>
      <c r="I22" s="35"/>
      <c r="J22" s="36"/>
      <c r="K22" s="11"/>
      <c r="L22" s="11"/>
    </row>
    <row r="23" spans="1:12" ht="36.75" customHeight="1" x14ac:dyDescent="0.25">
      <c r="A23" s="9">
        <f>A21+1</f>
        <v>17</v>
      </c>
      <c r="B23" s="24" t="str">
        <f>[1]Лист2!B13</f>
        <v xml:space="preserve">Труба бурильная ТБПК 89*8, ЗП-105-51/З-83, дл. 9-9,45, (1258 м, 137 шт.) </v>
      </c>
      <c r="C23" s="17">
        <f>[1]Лист2!C13</f>
        <v>7848</v>
      </c>
      <c r="D23" s="27">
        <f>[1]Лист2!D13</f>
        <v>137</v>
      </c>
      <c r="E23" s="18" t="s">
        <v>10</v>
      </c>
      <c r="F23" s="19">
        <f>[1]Лист2!G13</f>
        <v>24091</v>
      </c>
      <c r="G23" s="20">
        <f>[1]Лист2!H13</f>
        <v>0</v>
      </c>
      <c r="H23" s="32" t="s">
        <v>53</v>
      </c>
      <c r="I23" s="30">
        <v>6008603.7648000009</v>
      </c>
      <c r="J23" s="29">
        <v>6008603.7648000009</v>
      </c>
    </row>
    <row r="24" spans="1:12" ht="39.75" customHeight="1" x14ac:dyDescent="0.25">
      <c r="A24" s="9">
        <f t="shared" si="0"/>
        <v>18</v>
      </c>
      <c r="B24" s="24" t="str">
        <f>[1]Лист2!B14</f>
        <v>Труба бурильная ТБПК 89*8,гр"М",ЗП-105-51-2,З-83 правая,18 гр, дл.9,0-9,45м (135шт=1239,88м=23,577т)</v>
      </c>
      <c r="C24" s="17">
        <f>[1]Лист2!C14</f>
        <v>7664</v>
      </c>
      <c r="D24" s="27">
        <f>[1]Лист2!D14</f>
        <v>135</v>
      </c>
      <c r="E24" s="18" t="s">
        <v>10</v>
      </c>
      <c r="F24" s="15">
        <f>[1]Лист2!G14</f>
        <v>23577</v>
      </c>
      <c r="G24" s="16">
        <f>[1]Лист2!H14</f>
        <v>0</v>
      </c>
      <c r="H24" s="32" t="s">
        <v>53</v>
      </c>
      <c r="I24" s="28">
        <v>5880405.5856000008</v>
      </c>
      <c r="J24" s="29">
        <v>5880405.5856000008</v>
      </c>
    </row>
    <row r="25" spans="1:12" ht="37.5" x14ac:dyDescent="0.25">
      <c r="A25" s="9">
        <f t="shared" si="0"/>
        <v>19</v>
      </c>
      <c r="B25" s="24" t="str">
        <f>[1]Лист2!B15</f>
        <v>Труба бурильная ТБПК 89*8,гр"М",ЗП-105-51-2,З-83 правая,18 гр, дл.9,0-9,45м (165 шт=1513,46м=29,024)</v>
      </c>
      <c r="C25" s="17" t="str">
        <f>[1]Лист2!C15</f>
        <v>00-011441</v>
      </c>
      <c r="D25" s="27">
        <f>[1]Лист2!D15</f>
        <v>165</v>
      </c>
      <c r="E25" s="18" t="s">
        <v>10</v>
      </c>
      <c r="F25" s="22">
        <f>[1]Лист2!G15</f>
        <v>29024</v>
      </c>
      <c r="G25" s="16">
        <f>[1]Лист2!H15</f>
        <v>0</v>
      </c>
      <c r="H25" s="33" t="s">
        <v>53</v>
      </c>
      <c r="I25" s="31">
        <v>7238957.1072000014</v>
      </c>
      <c r="J25" s="29">
        <v>7238957.1072000014</v>
      </c>
    </row>
    <row r="26" spans="1:12" ht="37.5" x14ac:dyDescent="0.25">
      <c r="A26" s="9">
        <f t="shared" si="0"/>
        <v>20</v>
      </c>
      <c r="B26" s="24" t="str">
        <f>'[2]ОС Нигаматьянов'!B14</f>
        <v xml:space="preserve">Труба бурильная  ПК д.114х9  ЗП-159  длина 11,9-12,45м (844,98м=69шт=22,420т) </v>
      </c>
      <c r="C26" s="17" t="str">
        <f>'[2]ОС Нигаматьянов'!D14</f>
        <v>000005195.</v>
      </c>
      <c r="D26" s="27">
        <f>'[2]ОС Нигаматьянов'!E14</f>
        <v>69</v>
      </c>
      <c r="E26" s="18" t="s">
        <v>10</v>
      </c>
      <c r="F26" s="22">
        <f>'[2]ОС Нигаматьянов'!I14</f>
        <v>22420</v>
      </c>
      <c r="G26" s="15">
        <f>'[2]ОС Нигаматьянов'!J14</f>
        <v>43</v>
      </c>
      <c r="H26" s="22" t="str">
        <f>'[2]ОС Нигаматьянов'!K14</f>
        <v>Да</v>
      </c>
      <c r="I26" s="31">
        <v>264490</v>
      </c>
      <c r="J26" s="29">
        <v>2194050.3459999999</v>
      </c>
    </row>
    <row r="27" spans="1:12" ht="37.5" x14ac:dyDescent="0.25">
      <c r="A27" s="9">
        <f t="shared" si="0"/>
        <v>21</v>
      </c>
      <c r="B27" s="24" t="str">
        <f>'[2]ОС Нигаматьянов'!B15</f>
        <v>Труба бурильная  ТБПК д.114х9  ЗП-159  длина 11,9-12,45м (1 447,98м=118шт=39,336 тн)</v>
      </c>
      <c r="C27" s="17" t="str">
        <f>'[2]ОС Нигаматьянов'!D15</f>
        <v>000005196</v>
      </c>
      <c r="D27" s="27">
        <f>'[2]ОС Нигаматьянов'!E15</f>
        <v>118</v>
      </c>
      <c r="E27" s="18" t="s">
        <v>10</v>
      </c>
      <c r="F27" s="22">
        <f>'[2]ОС Нигаматьянов'!I15</f>
        <v>39336</v>
      </c>
      <c r="G27" s="15">
        <f>'[2]ОС Нигаматьянов'!J15</f>
        <v>43</v>
      </c>
      <c r="H27" s="22" t="str">
        <f>'[2]ОС Нигаматьянов'!K15</f>
        <v>Да</v>
      </c>
      <c r="I27" s="31">
        <v>264490</v>
      </c>
      <c r="J27" s="29">
        <v>3849472.0968000004</v>
      </c>
    </row>
    <row r="28" spans="1:12" ht="37.5" x14ac:dyDescent="0.25">
      <c r="A28" s="9">
        <f t="shared" si="0"/>
        <v>22</v>
      </c>
      <c r="B28" s="24" t="str">
        <f>'[2]ОС Нигаматьянов'!B16</f>
        <v>Труба бурильная ТБПК 114х9 "Л", ЗП-159-76/З-122, гр.пр. "Е", длина 11,9-12,5 (15 шт=184,37м)</v>
      </c>
      <c r="C28" s="17" t="str">
        <f>'[2]ОС Нигаматьянов'!D16</f>
        <v>00-007303</v>
      </c>
      <c r="D28" s="27">
        <f>'[2]ОС Нигаматьянов'!E16</f>
        <v>15</v>
      </c>
      <c r="E28" s="18" t="s">
        <v>10</v>
      </c>
      <c r="F28" s="22">
        <f>'[2]ОС Нигаматьянов'!I16</f>
        <v>4996.4270000000006</v>
      </c>
      <c r="G28" s="15">
        <f>'[2]ОС Нигаматьянов'!J16</f>
        <v>66</v>
      </c>
      <c r="H28" s="22" t="str">
        <f>'[2]ОС Нигаматьянов'!K16</f>
        <v>Да</v>
      </c>
      <c r="I28" s="31">
        <v>264490</v>
      </c>
      <c r="J28" s="29">
        <v>317163.19310600008</v>
      </c>
    </row>
    <row r="29" spans="1:12" ht="37.5" x14ac:dyDescent="0.25">
      <c r="A29" s="9">
        <f t="shared" si="0"/>
        <v>23</v>
      </c>
      <c r="B29" s="24" t="str">
        <f>'[2]ОС Нигаматьянов'!B17</f>
        <v xml:space="preserve">Труба бурильная ТБПК 114х9 "Л", ЗП-159-76/З-122, гр.пр. "Е", длина 11,9-12,5 (96шт=1180,03м)   </v>
      </c>
      <c r="C29" s="17" t="str">
        <f>'[2]ОС Нигаматьянов'!D17</f>
        <v>000004582</v>
      </c>
      <c r="D29" s="27">
        <f>'[2]ОС Нигаматьянов'!E17</f>
        <v>96</v>
      </c>
      <c r="E29" s="18" t="s">
        <v>10</v>
      </c>
      <c r="F29" s="22">
        <f>'[2]ОС Нигаматьянов'!I17</f>
        <v>31978.813000000002</v>
      </c>
      <c r="G29" s="15">
        <f>'[2]ОС Нигаматьянов'!J17</f>
        <v>66</v>
      </c>
      <c r="H29" s="22" t="str">
        <f>'[2]ОС Нигаматьянов'!K17</f>
        <v>Да</v>
      </c>
      <c r="I29" s="31">
        <v>264490</v>
      </c>
      <c r="J29" s="29">
        <v>2029951.091614</v>
      </c>
    </row>
    <row r="30" spans="1:12" ht="37.5" x14ac:dyDescent="0.25">
      <c r="A30" s="9">
        <f t="shared" si="0"/>
        <v>24</v>
      </c>
      <c r="B30" s="24" t="str">
        <f>'[2]ОС Нигаматьянов'!B18</f>
        <v xml:space="preserve">Труба бурильная ТБПК 114х9 "Л", ЗП-159-76/З-122, гр.пр. "Е", длина 11,9-12,5 (111шт=1364,4м)  </v>
      </c>
      <c r="C30" s="17" t="str">
        <f>'[2]ОС Нигаматьянов'!D18</f>
        <v>000004583</v>
      </c>
      <c r="D30" s="27">
        <f>'[2]ОС Нигаматьянов'!E18</f>
        <v>111</v>
      </c>
      <c r="E30" s="18" t="s">
        <v>10</v>
      </c>
      <c r="F30" s="22">
        <f>'[2]ОС Нигаматьянов'!I18</f>
        <v>36975.240000000005</v>
      </c>
      <c r="G30" s="15">
        <f>'[2]ОС Нигаматьянов'!J18</f>
        <v>66</v>
      </c>
      <c r="H30" s="22" t="str">
        <f>'[2]ОС Нигаматьянов'!K18</f>
        <v>Да</v>
      </c>
      <c r="I30" s="31">
        <v>264490</v>
      </c>
      <c r="J30" s="29">
        <v>2347114.2847200003</v>
      </c>
    </row>
    <row r="31" spans="1:12" ht="37.5" x14ac:dyDescent="0.25">
      <c r="A31" s="9">
        <f t="shared" si="0"/>
        <v>25</v>
      </c>
      <c r="B31" s="24" t="str">
        <f>'[2]ОС Нигаматьянов'!B19</f>
        <v>Труба бурильная ТБПК 89*8, ЗП-105-51, дл. 9-9,45м (1624,76м, 176 шт.)</v>
      </c>
      <c r="C31" s="17" t="str">
        <f>'[2]ОС Нигаматьянов'!D19</f>
        <v>00-005827</v>
      </c>
      <c r="D31" s="27">
        <f>'[2]ОС Нигаматьянов'!E19</f>
        <v>176</v>
      </c>
      <c r="E31" s="18" t="s">
        <v>10</v>
      </c>
      <c r="F31" s="22">
        <f>'[2]ОС Нигаматьянов'!I19</f>
        <v>29245.68</v>
      </c>
      <c r="G31" s="15">
        <f>'[2]ОС Нигаматьянов'!J19</f>
        <v>75</v>
      </c>
      <c r="H31" s="22" t="str">
        <f>'[2]ОС Нигаматьянов'!K19</f>
        <v>Да</v>
      </c>
      <c r="I31" s="31">
        <v>311766.65000000002</v>
      </c>
      <c r="J31" s="29">
        <v>1367674.2252</v>
      </c>
    </row>
    <row r="32" spans="1:12" ht="33.75" customHeight="1" x14ac:dyDescent="0.25">
      <c r="A32" s="9">
        <f t="shared" si="0"/>
        <v>26</v>
      </c>
      <c r="B32" s="24" t="str">
        <f>'[2]ОС Нигаматьянов'!B20</f>
        <v>Труба бурильная ТБПК 89*8, ЗП-105-51, дл. 9-9,45м (414,5 м, 45 шт.)</v>
      </c>
      <c r="C32" s="17" t="str">
        <f>'[2]ОС Нигаматьянов'!D20</f>
        <v>000005037</v>
      </c>
      <c r="D32" s="27">
        <f>'[2]ОС Нигаматьянов'!E20</f>
        <v>45</v>
      </c>
      <c r="E32" s="18" t="s">
        <v>10</v>
      </c>
      <c r="F32" s="22">
        <f>'[2]ОС Нигаматьянов'!I20</f>
        <v>7461</v>
      </c>
      <c r="G32" s="15">
        <f>'[2]ОС Нигаматьянов'!J20</f>
        <v>75</v>
      </c>
      <c r="H32" s="22" t="str">
        <f>'[2]ОС Нигаматьянов'!K20</f>
        <v>Да</v>
      </c>
      <c r="I32" s="31">
        <v>311766.65000000002</v>
      </c>
      <c r="J32" s="29">
        <v>348913.66499999998</v>
      </c>
    </row>
    <row r="33" spans="1:10" ht="37.5" x14ac:dyDescent="0.25">
      <c r="A33" s="9">
        <f t="shared" si="0"/>
        <v>27</v>
      </c>
      <c r="B33" s="24" t="str">
        <f>'[2]ОС Нигаматьянов'!B21</f>
        <v>Труба бурильная ТБПК 89*8, ЗП-105-51/З-83, дл. 11,9-12,45 м (134 штук=1616,2 м)</v>
      </c>
      <c r="C33" s="17" t="str">
        <f>'[2]ОС Нигаматьянов'!D21</f>
        <v>000004871</v>
      </c>
      <c r="D33" s="27">
        <f>'[2]ОС Нигаматьянов'!E21</f>
        <v>134</v>
      </c>
      <c r="E33" s="18" t="s">
        <v>10</v>
      </c>
      <c r="F33" s="22">
        <f>'[2]ОС Нигаматьянов'!I21</f>
        <v>29091.600000000002</v>
      </c>
      <c r="G33" s="15">
        <f>'[2]ОС Нигаматьянов'!J21</f>
        <v>22</v>
      </c>
      <c r="H33" s="22" t="str">
        <f>'[2]ОС Нигаматьянов'!K21</f>
        <v>Да</v>
      </c>
      <c r="I33" s="31">
        <v>311766.65000000002</v>
      </c>
      <c r="J33" s="29">
        <v>5260488.57</v>
      </c>
    </row>
    <row r="34" spans="1:10" ht="37.5" x14ac:dyDescent="0.25">
      <c r="A34" s="9">
        <f t="shared" si="0"/>
        <v>28</v>
      </c>
      <c r="B34" s="24" t="str">
        <f>'[2]ОС Нигаматьянов'!B22</f>
        <v>Труба бурильная ТБПК 89*8, ЗП-105-51/З-83, дл. 11,9-12,45 м (22 штуки=266 м)</v>
      </c>
      <c r="C34" s="17" t="str">
        <f>'[2]ОС Нигаматьянов'!D22</f>
        <v>000004872</v>
      </c>
      <c r="D34" s="27">
        <f>'[2]ОС Нигаматьянов'!E22</f>
        <v>22</v>
      </c>
      <c r="E34" s="18" t="s">
        <v>10</v>
      </c>
      <c r="F34" s="22">
        <f>'[2]ОС Нигаматьянов'!I22</f>
        <v>4788</v>
      </c>
      <c r="G34" s="15">
        <f>'[2]ОС Нигаматьянов'!J22</f>
        <v>22</v>
      </c>
      <c r="H34" s="22" t="str">
        <f>'[2]ОС Нигаматьянов'!K22</f>
        <v>Да</v>
      </c>
      <c r="I34" s="31">
        <v>311766.65000000002</v>
      </c>
      <c r="J34" s="29">
        <v>865790.1</v>
      </c>
    </row>
    <row r="35" spans="1:10" ht="37.5" x14ac:dyDescent="0.25">
      <c r="A35" s="9">
        <f t="shared" si="0"/>
        <v>29</v>
      </c>
      <c r="B35" s="24" t="str">
        <f>'[2]ОС Нигаматьянов'!B23</f>
        <v>Труба бурильная ТБПК 89*8, ЗП-105-51/З-83, дл. 11,9-12,45 м (531м=47шт)</v>
      </c>
      <c r="C35" s="17" t="str">
        <f>'[2]ОС Нигаматьянов'!D23</f>
        <v>000004394</v>
      </c>
      <c r="D35" s="27">
        <f>'[2]ОС Нигаматьянов'!E23</f>
        <v>47</v>
      </c>
      <c r="E35" s="18" t="s">
        <v>10</v>
      </c>
      <c r="F35" s="22">
        <f>'[2]ОС Нигаматьянов'!I23</f>
        <v>9558</v>
      </c>
      <c r="G35" s="15">
        <f>'[2]ОС Нигаматьянов'!J23</f>
        <v>22</v>
      </c>
      <c r="H35" s="22" t="str">
        <f>'[2]ОС Нигаматьянов'!K23</f>
        <v>Да</v>
      </c>
      <c r="I35" s="31">
        <v>311766.65000000002</v>
      </c>
      <c r="J35" s="29">
        <v>1728325.35</v>
      </c>
    </row>
    <row r="36" spans="1:10" ht="37.5" x14ac:dyDescent="0.25">
      <c r="A36" s="9">
        <f t="shared" si="0"/>
        <v>30</v>
      </c>
      <c r="B36" s="24" t="str">
        <f>'[2]ОС Нигаматьянов'!B24</f>
        <v>Труба бурильная ТБПК 89*8, ЗП-105-51/З-83, дл. 11,9-12,45 м (22 штук=266 м)</v>
      </c>
      <c r="C36" s="17" t="str">
        <f>'[2]ОС Нигаматьянов'!D24</f>
        <v>00-007141</v>
      </c>
      <c r="D36" s="27">
        <f>'[2]ОС Нигаматьянов'!E24</f>
        <v>22</v>
      </c>
      <c r="E36" s="18" t="s">
        <v>10</v>
      </c>
      <c r="F36" s="22">
        <f>'[2]ОС Нигаматьянов'!I24</f>
        <v>4788</v>
      </c>
      <c r="G36" s="15">
        <f>'[2]ОС Нигаматьянов'!J24</f>
        <v>22</v>
      </c>
      <c r="H36" s="22" t="str">
        <f>'[2]ОС Нигаматьянов'!K24</f>
        <v>Да</v>
      </c>
      <c r="I36" s="31">
        <v>311766.65000000002</v>
      </c>
      <c r="J36" s="29">
        <v>865790.1</v>
      </c>
    </row>
    <row r="37" spans="1:10" ht="37.5" x14ac:dyDescent="0.25">
      <c r="A37" s="9">
        <f t="shared" si="0"/>
        <v>31</v>
      </c>
      <c r="B37" s="24" t="str">
        <f>'[2]ОС Нигаматьянов'!B25</f>
        <v>Труба бурильная ТБПК 89*8, ЗП-105-51/З-83, дл. 11,9-12,45 м (24 штук=292,8 м)</v>
      </c>
      <c r="C37" s="17" t="str">
        <f>'[2]ОС Нигаматьянов'!D25</f>
        <v>00-007159</v>
      </c>
      <c r="D37" s="27">
        <f>'[2]ОС Нигаматьянов'!E25</f>
        <v>24</v>
      </c>
      <c r="E37" s="18" t="s">
        <v>10</v>
      </c>
      <c r="F37" s="22">
        <f>'[2]ОС Нигаматьянов'!I25</f>
        <v>5270.4000000000005</v>
      </c>
      <c r="G37" s="15">
        <f>'[2]ОС Нигаматьянов'!J25</f>
        <v>22</v>
      </c>
      <c r="H37" s="22" t="str">
        <f>'[2]ОС Нигаматьянов'!K25</f>
        <v>Да</v>
      </c>
      <c r="I37" s="31">
        <v>311766.65000000002</v>
      </c>
      <c r="J37" s="29">
        <v>953020.08000000007</v>
      </c>
    </row>
    <row r="38" spans="1:10" ht="37.5" x14ac:dyDescent="0.25">
      <c r="A38" s="9">
        <f t="shared" si="0"/>
        <v>32</v>
      </c>
      <c r="B38" s="24" t="str">
        <f>'[2]ОС Нигаматьянов'!B26</f>
        <v>Труба бурильная ТБПК 89*8 ЗП-105-51/З-83, длина 12-12,5 м (2253,7м=184 шт)</v>
      </c>
      <c r="C38" s="17" t="str">
        <f>'[2]ОС Нигаматьянов'!D26</f>
        <v>000005321</v>
      </c>
      <c r="D38" s="27">
        <f>'[2]ОС Нигаматьянов'!E26</f>
        <v>184</v>
      </c>
      <c r="E38" s="18" t="s">
        <v>10</v>
      </c>
      <c r="F38" s="22">
        <f>'[2]ОС Нигаматьянов'!I26</f>
        <v>40566.6</v>
      </c>
      <c r="G38" s="15">
        <f>'[2]ОС Нигаматьянов'!J26</f>
        <v>17</v>
      </c>
      <c r="H38" s="22" t="str">
        <f>'[2]ОС Нигаматьянов'!K26</f>
        <v>Да</v>
      </c>
      <c r="I38" s="31">
        <v>311766.65000000002</v>
      </c>
      <c r="J38" s="29">
        <v>7967807.6058</v>
      </c>
    </row>
    <row r="39" spans="1:10" ht="37.5" x14ac:dyDescent="0.25">
      <c r="A39" s="9">
        <f t="shared" si="0"/>
        <v>33</v>
      </c>
      <c r="B39" s="24" t="str">
        <f>'[2]ОС Нигаматьянов'!B27</f>
        <v>Труба бурильная ТБПК 89*8 ЗП-105-51/З-83, длина 12-12,5 м (184м=15 шт)</v>
      </c>
      <c r="C39" s="17" t="str">
        <f>'[2]ОС Нигаматьянов'!D27</f>
        <v>000004396</v>
      </c>
      <c r="D39" s="27">
        <f>'[2]ОС Нигаматьянов'!E27</f>
        <v>15</v>
      </c>
      <c r="E39" s="18" t="s">
        <v>10</v>
      </c>
      <c r="F39" s="22">
        <f>'[2]ОС Нигаматьянов'!I27</f>
        <v>3312</v>
      </c>
      <c r="G39" s="15">
        <f>'[2]ОС Нигаматьянов'!J27</f>
        <v>17</v>
      </c>
      <c r="H39" s="22" t="str">
        <f>'[2]ОС Нигаматьянов'!K27</f>
        <v>Да</v>
      </c>
      <c r="I39" s="31">
        <v>311766.65000000002</v>
      </c>
      <c r="J39" s="29">
        <v>650519.85600000003</v>
      </c>
    </row>
    <row r="40" spans="1:10" ht="37.5" x14ac:dyDescent="0.25">
      <c r="A40" s="9">
        <f t="shared" si="0"/>
        <v>34</v>
      </c>
      <c r="B40" s="24" t="str">
        <f>'[2]ОС Нигаматьянов'!B28</f>
        <v>Труба бурильная ТБПК 89х8, замок ЗП-105-51-2, дл.9,0-9,45м (23,332т, 1212,68м, 132шт)</v>
      </c>
      <c r="C40" s="17" t="str">
        <f>'[2]ОС Нигаматьянов'!D28</f>
        <v>00-006624</v>
      </c>
      <c r="D40" s="27">
        <f>'[2]ОС Нигаматьянов'!E28</f>
        <v>132</v>
      </c>
      <c r="E40" s="18" t="s">
        <v>10</v>
      </c>
      <c r="F40" s="22">
        <f>'[2]ОС Нигаматьянов'!I28</f>
        <v>23332</v>
      </c>
      <c r="G40" s="15">
        <f>'[2]ОС Нигаматьянов'!J28</f>
        <v>56</v>
      </c>
      <c r="H40" s="22" t="str">
        <f>'[2]ОС Нигаматьянов'!K28</f>
        <v>Да</v>
      </c>
      <c r="I40" s="31">
        <v>311766.65000000002</v>
      </c>
      <c r="J40" s="29">
        <v>1745793.568</v>
      </c>
    </row>
    <row r="41" spans="1:10" ht="37.5" x14ac:dyDescent="0.25">
      <c r="A41" s="9">
        <f t="shared" si="0"/>
        <v>35</v>
      </c>
      <c r="B41" s="24" t="str">
        <f>'[2]ОС Нигаматьянов'!B29</f>
        <v>Труба бурильная ТБПК 89*8, ЗП-105-51/З-83, гр.пр. "Е", длина 8-8,5 (576 м, 70 шт)</v>
      </c>
      <c r="C41" s="17" t="str">
        <f>'[2]ОС Нигаматьянов'!D29</f>
        <v>000002654</v>
      </c>
      <c r="D41" s="27">
        <f>'[2]ОС Нигаматьянов'!E29</f>
        <v>70</v>
      </c>
      <c r="E41" s="18" t="s">
        <v>10</v>
      </c>
      <c r="F41" s="22">
        <f>'[2]ОС Нигаматьянов'!I29</f>
        <v>10368</v>
      </c>
      <c r="G41" s="15">
        <f>'[2]ОС Нигаматьянов'!J29</f>
        <v>45</v>
      </c>
      <c r="H41" s="22" t="str">
        <f>'[2]ОС Нигаматьянов'!K29</f>
        <v>Да</v>
      </c>
      <c r="I41" s="31">
        <v>311766.65000000002</v>
      </c>
      <c r="J41" s="29">
        <v>1131335.4240000001</v>
      </c>
    </row>
    <row r="42" spans="1:10" ht="37.5" x14ac:dyDescent="0.25">
      <c r="A42" s="9">
        <f t="shared" si="0"/>
        <v>36</v>
      </c>
      <c r="B42" s="24" t="str">
        <f>'[2]ОС Нигаматьянов'!B30</f>
        <v>Труба бурильная ТБПК 89*8, ЗП-105-51/З-83, гр.пр. "Е", длина 8-8,5 (607,4м, 75 шт)</v>
      </c>
      <c r="C42" s="17" t="str">
        <f>'[2]ОС Нигаматьянов'!D30</f>
        <v>000002656</v>
      </c>
      <c r="D42" s="27">
        <f>'[2]ОС Нигаматьянов'!E30</f>
        <v>75</v>
      </c>
      <c r="E42" s="18" t="s">
        <v>10</v>
      </c>
      <c r="F42" s="22">
        <f>'[2]ОС Нигаматьянов'!I30</f>
        <v>10933.199999999999</v>
      </c>
      <c r="G42" s="15">
        <f>'[2]ОС Нигаматьянов'!J30</f>
        <v>45</v>
      </c>
      <c r="H42" s="22" t="str">
        <f>'[2]ОС Нигаматьянов'!K30</f>
        <v>Да</v>
      </c>
      <c r="I42" s="31">
        <v>311766.65000000002</v>
      </c>
      <c r="J42" s="29">
        <v>1193008.9175999998</v>
      </c>
    </row>
    <row r="43" spans="1:10" ht="18.75" x14ac:dyDescent="0.25">
      <c r="A43" s="40"/>
      <c r="B43" s="41"/>
      <c r="C43" s="41"/>
      <c r="D43" s="41"/>
      <c r="E43" s="41"/>
      <c r="F43" s="41"/>
      <c r="G43" s="41"/>
      <c r="H43" s="42"/>
      <c r="I43" s="29" t="s">
        <v>50</v>
      </c>
      <c r="J43" s="29">
        <f>SUM(J6:J42)</f>
        <v>70398907.068833128</v>
      </c>
    </row>
  </sheetData>
  <autoFilter ref="A4:E21"/>
  <mergeCells count="5">
    <mergeCell ref="A5:J5"/>
    <mergeCell ref="A43:H43"/>
    <mergeCell ref="A22:J22"/>
    <mergeCell ref="B2:J2"/>
    <mergeCell ref="B3:J3"/>
  </mergeCells>
  <printOptions horizontalCentered="1"/>
  <pageMargins left="0" right="0" top="0" bottom="0" header="0" footer="0"/>
  <pageSetup paperSize="9" scale="53" orientation="portrait" r:id="rId1"/>
  <ignoredErrors>
    <ignoredError sqref="C6:C11 C13:C21 D6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МТР</vt:lpstr>
      <vt:lpstr>'Перечень МТР'!Область_печати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2025-07-31T06:29:44Z</dcterms:modified>
</cp:coreProperties>
</file>